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Shared drives\ACEP - PMEC\Active Projects\EE0011381 - PMEC IIJA DNFA\Task 3 - R&amp;D\ST3.4 - Turb Deb Mitig\Debris Detection\MHKDR Upload\"/>
    </mc:Choice>
  </mc:AlternateContent>
  <xr:revisionPtr revIDLastSave="0" documentId="13_ncr:1_{2D143FCC-9F0E-4D24-B204-EEFBC63E1A26}" xr6:coauthVersionLast="47" xr6:coauthVersionMax="47" xr10:uidLastSave="{00000000-0000-0000-0000-000000000000}"/>
  <bookViews>
    <workbookView xWindow="51743" yWindow="-98" windowWidth="28994" windowHeight="17475" xr2:uid="{00000000-000D-0000-FFFF-FFFF00000000}"/>
  </bookViews>
  <sheets>
    <sheet name="Sonar Recording Notes" sheetId="1" r:id="rId1"/>
    <sheet name="Targets 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3" i="2"/>
  <c r="D3" i="2"/>
  <c r="F2" i="2"/>
  <c r="D2" i="2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F21" i="1"/>
  <c r="F20" i="1"/>
  <c r="F19" i="1"/>
  <c r="F18" i="1"/>
  <c r="F17" i="1"/>
  <c r="F15" i="1"/>
  <c r="F14" i="1"/>
  <c r="F13" i="1"/>
  <c r="F12" i="1"/>
  <c r="F10" i="1"/>
  <c r="F9" i="1"/>
  <c r="F8" i="1"/>
  <c r="F7" i="1"/>
  <c r="F6" i="1"/>
  <c r="F5" i="1"/>
  <c r="F4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6" authorId="0" shapeId="0" xr:uid="{00000000-0006-0000-0000-000001000000}">
      <text>
        <r>
          <rPr>
            <sz val="10"/>
            <color rgb="FF000000"/>
            <rFont val="Arial"/>
            <scheme val="minor"/>
          </rPr>
          <t>Does this mean that the sonars were moved?
	-Emma Cotter
We moved from the river bank to our mooring line in the current.  The mooring line put us about 48m downstream of our big metal buoy.  I never saw any returns in the sonar signals showing the presence of the buoy or anchor chain it is connected to.  I think max range to detect targets was 30-35m.
	-Ben Loeffler</t>
        </r>
      </text>
    </comment>
  </commentList>
</comments>
</file>

<file path=xl/sharedStrings.xml><?xml version="1.0" encoding="utf-8"?>
<sst xmlns="http://schemas.openxmlformats.org/spreadsheetml/2006/main" count="355" uniqueCount="150">
  <si>
    <t>Date</t>
  </si>
  <si>
    <t>Noteworthy?</t>
  </si>
  <si>
    <t>Recording Start Time (AKT)</t>
  </si>
  <si>
    <t>Recording End Time (AKT)</t>
  </si>
  <si>
    <t>Recording Duration [min]</t>
  </si>
  <si>
    <t>Recording Start Time [UTC]</t>
  </si>
  <si>
    <t>Recording End Start Time [UTC]</t>
  </si>
  <si>
    <t>Instrument</t>
  </si>
  <si>
    <t>Location</t>
  </si>
  <si>
    <t>Sample Method</t>
  </si>
  <si>
    <t>Swath Orientation</t>
  </si>
  <si>
    <t>Range [m]</t>
  </si>
  <si>
    <t>Angle [deg]</t>
  </si>
  <si>
    <t>Sonar Tilt</t>
  </si>
  <si>
    <t>Targets notes</t>
  </si>
  <si>
    <t>Observations</t>
  </si>
  <si>
    <t>Event Timestamps (AKT)</t>
  </si>
  <si>
    <t>Event Notes</t>
  </si>
  <si>
    <t>Gemini</t>
  </si>
  <si>
    <t>Port side, perpendicular to flow</t>
  </si>
  <si>
    <t>CHIRP</t>
  </si>
  <si>
    <t>Horizontal</t>
  </si>
  <si>
    <t>40, variable</t>
  </si>
  <si>
    <t>12 in</t>
  </si>
  <si>
    <t>12 deg down</t>
  </si>
  <si>
    <t>24" plywood, then 4" ABS pipe, then 3" PVC pipe</t>
  </si>
  <si>
    <t>Targets not apparent in sonar images</t>
  </si>
  <si>
    <t>4" ABS Pipe</t>
  </si>
  <si>
    <t>Target visible at 15m</t>
  </si>
  <si>
    <t>Plywood followed quickly by 3" PVC</t>
  </si>
  <si>
    <t>at least 1 target visible</t>
  </si>
  <si>
    <t>1200 then 720</t>
  </si>
  <si>
    <t>30 then 70</t>
  </si>
  <si>
    <t>Natrual debris.  Tree on surface</t>
  </si>
  <si>
    <t>4" ABS, then plywood, then plywood, then 3"PVC</t>
  </si>
  <si>
    <t>Targets visible.  Distances corroborated with range finder</t>
  </si>
  <si>
    <t>none</t>
  </si>
  <si>
    <t>Looks like plumes of silt coming off the eddy upstream</t>
  </si>
  <si>
    <t>4" Target enters ~15m, Plywood not obviously visible, 3" target  not obviously visible</t>
  </si>
  <si>
    <t>"Rainstick</t>
  </si>
  <si>
    <t>Target visible.  This target has no metal.</t>
  </si>
  <si>
    <t>BlueView</t>
  </si>
  <si>
    <t>16 in</t>
  </si>
  <si>
    <t>10 degrees up (error)</t>
  </si>
  <si>
    <t>Targets not obvious.  Ranged to 20 to 30 m</t>
  </si>
  <si>
    <t>Two "Rainsticks"</t>
  </si>
  <si>
    <t>splash visible, pipes visible inside of 15m</t>
  </si>
  <si>
    <t>10 degrees down</t>
  </si>
  <si>
    <t>ABS 18 to 15m, plywood blip at 24m, PVC blip at 20m, otherwise not visible</t>
  </si>
  <si>
    <t>Two Rainsticks</t>
  </si>
  <si>
    <t>Visible intermittantly at 13-14m.  Apears to be "blocked" by angles of high near returns</t>
  </si>
  <si>
    <t>Moved to thalweg.  Sonars ~48m downstream of large metal buoy</t>
  </si>
  <si>
    <t>Bow, looking upstream</t>
  </si>
  <si>
    <t>6 deg down</t>
  </si>
  <si>
    <t>4" ABS, then plywood, then 3" PVC, then two rainsticks at same time</t>
  </si>
  <si>
    <t>ABS visible at 35m, plywood at 40m, PVC at 25m, rainsticks (bobbing) at 35m</t>
  </si>
  <si>
    <t>36 in</t>
  </si>
  <si>
    <t>ABs visible at 30m, plywood at 30m, PVC not seen, rainsticks not seen</t>
  </si>
  <si>
    <t>ABS visible inside 15m, plywood ?, re-aligned head after impact, PVC at 18m, no rainsticks except for shadow.</t>
  </si>
  <si>
    <t>Just letting it run</t>
  </si>
  <si>
    <t>Starbord looking upstream at angle to west bank</t>
  </si>
  <si>
    <t>24 in</t>
  </si>
  <si>
    <t>wake of small buoy visible at ~7m on left edge.  Some natrual suface debris visible in returns.  Surface tree at 3:16pm AKT</t>
  </si>
  <si>
    <t>Bow, looking straigth down</t>
  </si>
  <si>
    <t>24in</t>
  </si>
  <si>
    <t>90 deg down</t>
  </si>
  <si>
    <t>Natrual Debris coming through</t>
  </si>
  <si>
    <t>With interferecne from Gemini</t>
  </si>
  <si>
    <t>natural debris</t>
  </si>
  <si>
    <t>Debris impact broke pole</t>
  </si>
  <si>
    <t>Big surface tree</t>
  </si>
  <si>
    <t>Bow, looking upstream.  Looking slightly west to where most debris passes by</t>
  </si>
  <si>
    <t>constant surface debris present</t>
  </si>
  <si>
    <t>10 deg down</t>
  </si>
  <si>
    <t>Natural surface debris, not particularly visible on retruns</t>
  </si>
  <si>
    <t>boat wake</t>
  </si>
  <si>
    <t>tilt up  to +5 deg and see surface debris, hten tilt back down</t>
  </si>
  <si>
    <t>4" ABS dropped, visible around 15m range.</t>
  </si>
  <si>
    <t>plywood dropped, visible about 30m</t>
  </si>
  <si>
    <t>PVC dropped, visible from 15m</t>
  </si>
  <si>
    <t>Rainsticks, visible from 12m</t>
  </si>
  <si>
    <t>Vertical</t>
  </si>
  <si>
    <t>4" ABS, then plywood, beam not aligned</t>
  </si>
  <si>
    <t>Discontinued to fix pan on instrument</t>
  </si>
  <si>
    <t>4"ABS, visible at ?</t>
  </si>
  <si>
    <t>Y</t>
  </si>
  <si>
    <t>4" ABS, then plywood (plywood moved to 2m depth hearafter), then 3" PVC, then two rainsticks at same time</t>
  </si>
  <si>
    <t>4"ABS, visible at 25m</t>
  </si>
  <si>
    <t>plywood, visible at 25m, perhaps lead visibel first</t>
  </si>
  <si>
    <t>2" PVC, visible at 20m</t>
  </si>
  <si>
    <t>Two rainsticks, visible at 25m</t>
  </si>
  <si>
    <t>30 then 45</t>
  </si>
  <si>
    <t>4" ABS, visible at 30m</t>
  </si>
  <si>
    <t>plywood, visible 35m</t>
  </si>
  <si>
    <t>2" PVC, visible at 25m</t>
  </si>
  <si>
    <t>Two rainstcks, visible at 30m,  delay bwteen the two</t>
  </si>
  <si>
    <t>Continuous</t>
  </si>
  <si>
    <t>plywood, visible at 26m</t>
  </si>
  <si>
    <t>2" PVC, visible at 20m weakly</t>
  </si>
  <si>
    <t>Two rainsticks, 30m with some delay between the two</t>
  </si>
  <si>
    <t>Bow, looking upstream 45 deg to west (stbd)</t>
  </si>
  <si>
    <t>45 then 30m</t>
  </si>
  <si>
    <t>Surface debris going by stbd side of barge.</t>
  </si>
  <si>
    <t>Lots of surface debris visible.  Hoping to catch submerged debris coming through.</t>
  </si>
  <si>
    <t>large surface logs about 8m</t>
  </si>
  <si>
    <t>more surface logs inside 15m</t>
  </si>
  <si>
    <t>surface debris</t>
  </si>
  <si>
    <t>Looking for natural submerged debris</t>
  </si>
  <si>
    <t>changed briefly to 120 degrees</t>
  </si>
  <si>
    <t>Moved into surface debris area deliberately</t>
  </si>
  <si>
    <t>Medium floating tree, may be too far to starboard</t>
  </si>
  <si>
    <t>Put in by hand as large suface tree came down (video)</t>
  </si>
  <si>
    <t>natrual debris visile inside 15m</t>
  </si>
  <si>
    <t>Debris on left side of field of view</t>
  </si>
  <si>
    <t>surface debris from 20m on right side</t>
  </si>
  <si>
    <t>4" ABS, visible from 30m</t>
  </si>
  <si>
    <t>Plywood, visible from 33m</t>
  </si>
  <si>
    <t>2" PVC, visible from 25m, faint</t>
  </si>
  <si>
    <t>two rainsticks, visible from 30m</t>
  </si>
  <si>
    <t>40 then 30</t>
  </si>
  <si>
    <t>Natural debris</t>
  </si>
  <si>
    <t>switch to 120 briefly, messed with bandwidth/performance</t>
  </si>
  <si>
    <t>large debris, right side.</t>
  </si>
  <si>
    <t>1 hZ, perfromance 4</t>
  </si>
  <si>
    <t>4" ABS, visible from 33m</t>
  </si>
  <si>
    <t>plywood, visible from 34m</t>
  </si>
  <si>
    <t>2" PVC, visible from 25m (debris on right before)</t>
  </si>
  <si>
    <t>two rainsticks, visible from 32m</t>
  </si>
  <si>
    <t>Performance 1, 15 Hz</t>
  </si>
  <si>
    <t>natural debris, then 4" ABS, then plywood, then 3" PVC, then two rainsticks at same time</t>
  </si>
  <si>
    <t>4" ABS, visible from 35m</t>
  </si>
  <si>
    <t>plywood, visible from 35m</t>
  </si>
  <si>
    <t>2" PVC, visible from 28m</t>
  </si>
  <si>
    <t>two rainsticks visible from 33m</t>
  </si>
  <si>
    <t>Target Name</t>
  </si>
  <si>
    <t>Material</t>
  </si>
  <si>
    <t>Target Height [cm]</t>
  </si>
  <si>
    <t>Target Width [cm]</t>
  </si>
  <si>
    <t>Depth to top [cm]</t>
  </si>
  <si>
    <t>Depth to bottom [cm]</t>
  </si>
  <si>
    <t>ABS Pipe</t>
  </si>
  <si>
    <t>4" SCH 40 ABS</t>
  </si>
  <si>
    <t>PVC Pipe</t>
  </si>
  <si>
    <t>2" SCH 40 PVC</t>
  </si>
  <si>
    <t>Plywood</t>
  </si>
  <si>
    <t>5/8" Plywood</t>
  </si>
  <si>
    <t>Rainsticks (2)</t>
  </si>
  <si>
    <t>2" SCH 40 ABS</t>
  </si>
  <si>
    <t>Frequency [kHz]</t>
  </si>
  <si>
    <t>Sonar Depth [in]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</si>
</sst>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&quot;:&quot;mm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8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8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9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1005"/>
  <sheetViews>
    <sheetView tabSelected="1" zoomScale="70" zoomScaleNormal="70" workbookViewId="0">
      <selection activeCell="H7" sqref="H7"/>
    </sheetView>
  </sheetViews>
  <sheetFormatPr defaultColWidth="12.59765625" defaultRowHeight="15.75" customHeight="1" x14ac:dyDescent="0.35"/>
  <cols>
    <col min="2" max="2" width="11.1328125" customWidth="1"/>
    <col min="3" max="3" width="20.86328125" customWidth="1"/>
    <col min="9" max="9" width="23.86328125" customWidth="1"/>
    <col min="10" max="15" width="14.265625" customWidth="1"/>
    <col min="16" max="16" width="13.73046875" customWidth="1"/>
    <col min="17" max="17" width="37.265625" customWidth="1"/>
    <col min="18" max="18" width="64.46484375" customWidth="1"/>
  </cols>
  <sheetData>
    <row r="1" spans="1:37" ht="39.4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148</v>
      </c>
      <c r="M1" s="3" t="s">
        <v>11</v>
      </c>
      <c r="N1" s="3" t="s">
        <v>12</v>
      </c>
      <c r="O1" s="3" t="s">
        <v>149</v>
      </c>
      <c r="P1" s="3" t="s">
        <v>13</v>
      </c>
      <c r="Q1" s="3" t="s">
        <v>14</v>
      </c>
      <c r="R1" s="3" t="s">
        <v>15</v>
      </c>
      <c r="S1" s="3" t="s">
        <v>16</v>
      </c>
      <c r="T1" s="4" t="s">
        <v>17</v>
      </c>
      <c r="U1" s="3" t="s">
        <v>16</v>
      </c>
      <c r="V1" s="4" t="s">
        <v>17</v>
      </c>
      <c r="W1" s="3" t="s">
        <v>16</v>
      </c>
      <c r="X1" s="4" t="s">
        <v>17</v>
      </c>
      <c r="Y1" s="3" t="s">
        <v>16</v>
      </c>
      <c r="Z1" s="4" t="s">
        <v>17</v>
      </c>
      <c r="AA1" s="3" t="s">
        <v>16</v>
      </c>
      <c r="AB1" s="4" t="s">
        <v>17</v>
      </c>
      <c r="AC1" s="3" t="s">
        <v>16</v>
      </c>
      <c r="AD1" s="4" t="s">
        <v>17</v>
      </c>
      <c r="AE1" s="3" t="s">
        <v>16</v>
      </c>
      <c r="AF1" s="4" t="s">
        <v>17</v>
      </c>
      <c r="AG1" s="1"/>
      <c r="AH1" s="1"/>
      <c r="AI1" s="1"/>
      <c r="AJ1" s="1"/>
      <c r="AK1" s="1"/>
    </row>
    <row r="2" spans="1:37" ht="38.35" customHeight="1" x14ac:dyDescent="0.4">
      <c r="A2" s="5">
        <v>45826</v>
      </c>
      <c r="B2" s="6"/>
      <c r="C2" s="6">
        <v>0.53680555555555554</v>
      </c>
      <c r="D2" s="7"/>
      <c r="E2" s="7"/>
      <c r="F2" s="7">
        <f t="shared" ref="F2:F10" si="0">C2+8/24</f>
        <v>0.8701388888888888</v>
      </c>
      <c r="G2" s="7"/>
      <c r="H2" s="4" t="s">
        <v>18</v>
      </c>
      <c r="I2" s="4" t="s">
        <v>19</v>
      </c>
      <c r="J2" s="4" t="s">
        <v>20</v>
      </c>
      <c r="K2" s="4" t="s">
        <v>21</v>
      </c>
      <c r="L2" s="4">
        <v>720</v>
      </c>
      <c r="M2" s="4" t="s">
        <v>22</v>
      </c>
      <c r="N2" s="4">
        <v>120</v>
      </c>
      <c r="O2" s="4" t="s">
        <v>23</v>
      </c>
      <c r="P2" s="4" t="s">
        <v>24</v>
      </c>
      <c r="Q2" s="4" t="s">
        <v>25</v>
      </c>
      <c r="R2" s="4" t="s">
        <v>26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7" ht="38.35" customHeight="1" x14ac:dyDescent="0.4">
      <c r="A3" s="5">
        <v>45826</v>
      </c>
      <c r="B3" s="6"/>
      <c r="C3" s="6">
        <v>0.54513888888888884</v>
      </c>
      <c r="D3" s="7"/>
      <c r="E3" s="7"/>
      <c r="F3" s="7">
        <f t="shared" si="0"/>
        <v>0.8784722222222221</v>
      </c>
      <c r="G3" s="7"/>
      <c r="H3" s="4" t="s">
        <v>18</v>
      </c>
      <c r="I3" s="4" t="s">
        <v>19</v>
      </c>
      <c r="J3" s="4"/>
      <c r="K3" s="4" t="s">
        <v>21</v>
      </c>
      <c r="L3" s="4"/>
      <c r="M3" s="4">
        <v>26.9</v>
      </c>
      <c r="N3" s="4">
        <v>120</v>
      </c>
      <c r="O3" s="4" t="s">
        <v>23</v>
      </c>
      <c r="P3" s="4" t="s">
        <v>24</v>
      </c>
      <c r="Q3" s="4" t="s">
        <v>27</v>
      </c>
      <c r="R3" s="4" t="s">
        <v>28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7" ht="38.35" customHeight="1" x14ac:dyDescent="0.4">
      <c r="A4" s="5">
        <v>45826</v>
      </c>
      <c r="B4" s="6"/>
      <c r="C4" s="6">
        <v>0.54583333333333328</v>
      </c>
      <c r="D4" s="7"/>
      <c r="E4" s="7"/>
      <c r="F4" s="7">
        <f t="shared" si="0"/>
        <v>0.87916666666666665</v>
      </c>
      <c r="G4" s="7"/>
      <c r="H4" s="4" t="s">
        <v>18</v>
      </c>
      <c r="I4" s="4" t="s">
        <v>19</v>
      </c>
      <c r="J4" s="4"/>
      <c r="K4" s="4" t="s">
        <v>21</v>
      </c>
      <c r="L4" s="4">
        <v>720</v>
      </c>
      <c r="M4" s="4">
        <v>26.9</v>
      </c>
      <c r="N4" s="4">
        <v>120</v>
      </c>
      <c r="O4" s="4" t="s">
        <v>23</v>
      </c>
      <c r="P4" s="4" t="s">
        <v>24</v>
      </c>
      <c r="Q4" s="4" t="s">
        <v>29</v>
      </c>
      <c r="R4" s="4" t="s">
        <v>30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7" ht="38.35" customHeight="1" x14ac:dyDescent="0.4">
      <c r="A5" s="5">
        <v>45826</v>
      </c>
      <c r="B5" s="6"/>
      <c r="C5" s="6">
        <v>0.54861111111111116</v>
      </c>
      <c r="D5" s="7"/>
      <c r="E5" s="7"/>
      <c r="F5" s="7">
        <f t="shared" si="0"/>
        <v>0.88194444444444442</v>
      </c>
      <c r="G5" s="7"/>
      <c r="H5" s="4" t="s">
        <v>18</v>
      </c>
      <c r="I5" s="4" t="s">
        <v>19</v>
      </c>
      <c r="J5" s="4"/>
      <c r="K5" s="4" t="s">
        <v>21</v>
      </c>
      <c r="L5" s="4" t="s">
        <v>31</v>
      </c>
      <c r="M5" s="4" t="s">
        <v>32</v>
      </c>
      <c r="N5" s="4">
        <v>120</v>
      </c>
      <c r="O5" s="4" t="s">
        <v>23</v>
      </c>
      <c r="P5" s="4" t="s">
        <v>24</v>
      </c>
      <c r="Q5" s="4" t="s">
        <v>33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7" ht="38.35" customHeight="1" x14ac:dyDescent="0.4">
      <c r="A6" s="5">
        <v>45826</v>
      </c>
      <c r="B6" s="6"/>
      <c r="C6" s="6">
        <v>0.55069444444444449</v>
      </c>
      <c r="D6" s="7"/>
      <c r="E6" s="7"/>
      <c r="F6" s="7">
        <f t="shared" si="0"/>
        <v>0.88402777777777786</v>
      </c>
      <c r="G6" s="7"/>
      <c r="H6" s="4" t="s">
        <v>18</v>
      </c>
      <c r="I6" s="4" t="s">
        <v>19</v>
      </c>
      <c r="J6" s="4"/>
      <c r="K6" s="4" t="s">
        <v>21</v>
      </c>
      <c r="L6" s="4">
        <v>720</v>
      </c>
      <c r="M6" s="4">
        <v>30</v>
      </c>
      <c r="N6" s="4">
        <v>120</v>
      </c>
      <c r="O6" s="4" t="s">
        <v>23</v>
      </c>
      <c r="P6" s="4" t="s">
        <v>24</v>
      </c>
      <c r="Q6" s="4" t="s">
        <v>34</v>
      </c>
      <c r="R6" s="4" t="s">
        <v>35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7" ht="38.35" customHeight="1" x14ac:dyDescent="0.4">
      <c r="A7" s="5">
        <v>45826</v>
      </c>
      <c r="B7" s="6"/>
      <c r="C7" s="6">
        <v>0.55555555555555558</v>
      </c>
      <c r="D7" s="7"/>
      <c r="E7" s="7"/>
      <c r="F7" s="7">
        <f t="shared" si="0"/>
        <v>0.88888888888888884</v>
      </c>
      <c r="G7" s="7"/>
      <c r="H7" s="4" t="s">
        <v>18</v>
      </c>
      <c r="I7" s="4" t="s">
        <v>19</v>
      </c>
      <c r="J7" s="4"/>
      <c r="K7" s="4" t="s">
        <v>21</v>
      </c>
      <c r="L7" s="4">
        <v>1200</v>
      </c>
      <c r="M7" s="4">
        <v>10</v>
      </c>
      <c r="N7" s="4">
        <v>120</v>
      </c>
      <c r="O7" s="4" t="s">
        <v>23</v>
      </c>
      <c r="P7" s="4" t="s">
        <v>24</v>
      </c>
      <c r="Q7" s="4" t="s">
        <v>36</v>
      </c>
      <c r="R7" s="4" t="s">
        <v>37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7" ht="38.35" customHeight="1" x14ac:dyDescent="0.4">
      <c r="A8" s="5">
        <v>45826</v>
      </c>
      <c r="B8" s="6"/>
      <c r="C8" s="6">
        <v>0.55625000000000002</v>
      </c>
      <c r="D8" s="7"/>
      <c r="E8" s="7"/>
      <c r="F8" s="7">
        <f t="shared" si="0"/>
        <v>0.88958333333333339</v>
      </c>
      <c r="G8" s="7"/>
      <c r="H8" s="4" t="s">
        <v>18</v>
      </c>
      <c r="I8" s="4" t="s">
        <v>19</v>
      </c>
      <c r="J8" s="4"/>
      <c r="K8" s="4" t="s">
        <v>21</v>
      </c>
      <c r="L8" s="4">
        <v>1200</v>
      </c>
      <c r="M8" s="4">
        <v>30</v>
      </c>
      <c r="N8" s="4">
        <v>120</v>
      </c>
      <c r="O8" s="4" t="s">
        <v>23</v>
      </c>
      <c r="P8" s="4" t="s">
        <v>24</v>
      </c>
      <c r="Q8" s="4" t="s">
        <v>34</v>
      </c>
      <c r="R8" s="4" t="s">
        <v>38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7" ht="38.35" customHeight="1" x14ac:dyDescent="0.4">
      <c r="A9" s="5">
        <v>45826</v>
      </c>
      <c r="B9" s="6"/>
      <c r="C9" s="6">
        <v>0.56111111111111112</v>
      </c>
      <c r="D9" s="7"/>
      <c r="E9" s="7"/>
      <c r="F9" s="7">
        <f t="shared" si="0"/>
        <v>0.89444444444444438</v>
      </c>
      <c r="G9" s="7"/>
      <c r="H9" s="4" t="s">
        <v>18</v>
      </c>
      <c r="I9" s="4" t="s">
        <v>19</v>
      </c>
      <c r="J9" s="4"/>
      <c r="K9" s="4" t="s">
        <v>21</v>
      </c>
      <c r="L9" s="4">
        <v>720</v>
      </c>
      <c r="M9" s="4">
        <v>15</v>
      </c>
      <c r="N9" s="4">
        <v>120</v>
      </c>
      <c r="O9" s="4" t="s">
        <v>23</v>
      </c>
      <c r="P9" s="4" t="s">
        <v>24</v>
      </c>
      <c r="Q9" s="4" t="s">
        <v>39</v>
      </c>
      <c r="R9" s="4" t="s">
        <v>40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7" ht="38.35" customHeight="1" x14ac:dyDescent="0.4">
      <c r="A10" s="5">
        <v>45826</v>
      </c>
      <c r="B10" s="6"/>
      <c r="C10" s="6">
        <v>0.56180555555555556</v>
      </c>
      <c r="D10" s="7"/>
      <c r="E10" s="7"/>
      <c r="F10" s="7">
        <f t="shared" si="0"/>
        <v>0.89513888888888893</v>
      </c>
      <c r="G10" s="7"/>
      <c r="H10" s="4" t="s">
        <v>18</v>
      </c>
      <c r="I10" s="4" t="s">
        <v>19</v>
      </c>
      <c r="J10" s="4"/>
      <c r="K10" s="4"/>
      <c r="L10" s="4">
        <v>1200</v>
      </c>
      <c r="M10" s="4">
        <v>15</v>
      </c>
      <c r="N10" s="4">
        <v>120</v>
      </c>
      <c r="O10" s="4" t="s">
        <v>23</v>
      </c>
      <c r="P10" s="4" t="s">
        <v>24</v>
      </c>
      <c r="Q10" s="4" t="s">
        <v>39</v>
      </c>
      <c r="R10" s="4" t="s">
        <v>40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7" ht="38.35" customHeight="1" x14ac:dyDescent="0.35">
      <c r="A11" s="4"/>
      <c r="B11" s="6"/>
      <c r="C11" s="6"/>
      <c r="D11" s="7"/>
      <c r="E11" s="7"/>
      <c r="F11" s="7"/>
      <c r="G11" s="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7" ht="38.35" customHeight="1" x14ac:dyDescent="0.4">
      <c r="A12" s="5">
        <v>45826</v>
      </c>
      <c r="B12" s="6"/>
      <c r="C12" s="6">
        <v>0.56597222222222221</v>
      </c>
      <c r="D12" s="7"/>
      <c r="E12" s="7"/>
      <c r="F12" s="7">
        <f t="shared" ref="F12:F15" si="1">C12+8/24</f>
        <v>0.89930555555555558</v>
      </c>
      <c r="G12" s="7"/>
      <c r="H12" s="4" t="s">
        <v>41</v>
      </c>
      <c r="I12" s="4" t="s">
        <v>19</v>
      </c>
      <c r="J12" s="4"/>
      <c r="K12" s="4" t="s">
        <v>21</v>
      </c>
      <c r="L12" s="4">
        <v>900</v>
      </c>
      <c r="M12" s="4">
        <v>30</v>
      </c>
      <c r="N12" s="4">
        <v>130</v>
      </c>
      <c r="O12" s="4" t="s">
        <v>42</v>
      </c>
      <c r="P12" s="4" t="s">
        <v>43</v>
      </c>
      <c r="Q12" s="4" t="s">
        <v>34</v>
      </c>
      <c r="R12" s="4" t="s">
        <v>44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7" ht="38.35" customHeight="1" x14ac:dyDescent="0.4">
      <c r="A13" s="5">
        <v>45826</v>
      </c>
      <c r="B13" s="6"/>
      <c r="C13" s="6">
        <v>0.56944444444444442</v>
      </c>
      <c r="D13" s="7"/>
      <c r="E13" s="7"/>
      <c r="F13" s="7">
        <f t="shared" si="1"/>
        <v>0.90277777777777768</v>
      </c>
      <c r="G13" s="7"/>
      <c r="H13" s="4" t="s">
        <v>41</v>
      </c>
      <c r="I13" s="4" t="s">
        <v>19</v>
      </c>
      <c r="J13" s="4"/>
      <c r="K13" s="4" t="s">
        <v>21</v>
      </c>
      <c r="L13" s="4">
        <v>900</v>
      </c>
      <c r="M13" s="4">
        <v>30</v>
      </c>
      <c r="N13" s="4">
        <v>130</v>
      </c>
      <c r="O13" s="4" t="s">
        <v>42</v>
      </c>
      <c r="P13" s="4" t="s">
        <v>43</v>
      </c>
      <c r="Q13" s="4" t="s">
        <v>45</v>
      </c>
      <c r="R13" s="4" t="s">
        <v>46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7" ht="38.35" customHeight="1" x14ac:dyDescent="0.4">
      <c r="A14" s="5">
        <v>45826</v>
      </c>
      <c r="B14" s="6"/>
      <c r="C14" s="6">
        <v>0.5756944444444444</v>
      </c>
      <c r="D14" s="7"/>
      <c r="E14" s="7"/>
      <c r="F14" s="7">
        <f t="shared" si="1"/>
        <v>0.90902777777777777</v>
      </c>
      <c r="G14" s="7"/>
      <c r="H14" s="4" t="s">
        <v>41</v>
      </c>
      <c r="I14" s="4" t="s">
        <v>19</v>
      </c>
      <c r="J14" s="4"/>
      <c r="K14" s="4" t="s">
        <v>21</v>
      </c>
      <c r="L14" s="4">
        <v>900</v>
      </c>
      <c r="M14" s="4">
        <v>30</v>
      </c>
      <c r="N14" s="4">
        <v>130</v>
      </c>
      <c r="O14" s="4" t="s">
        <v>42</v>
      </c>
      <c r="P14" s="4" t="s">
        <v>47</v>
      </c>
      <c r="Q14" s="4" t="s">
        <v>34</v>
      </c>
      <c r="R14" s="4" t="s">
        <v>48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7" ht="38.35" customHeight="1" x14ac:dyDescent="0.4">
      <c r="A15" s="5">
        <v>45826</v>
      </c>
      <c r="B15" s="6"/>
      <c r="C15" s="6">
        <v>0.57708333333333328</v>
      </c>
      <c r="D15" s="7"/>
      <c r="E15" s="7"/>
      <c r="F15" s="7">
        <f t="shared" si="1"/>
        <v>0.91041666666666665</v>
      </c>
      <c r="G15" s="7"/>
      <c r="H15" s="4" t="s">
        <v>41</v>
      </c>
      <c r="I15" s="4" t="s">
        <v>19</v>
      </c>
      <c r="J15" s="4"/>
      <c r="K15" s="4" t="s">
        <v>21</v>
      </c>
      <c r="L15" s="4">
        <v>900</v>
      </c>
      <c r="M15" s="4">
        <v>20</v>
      </c>
      <c r="N15" s="4">
        <v>130</v>
      </c>
      <c r="O15" s="4" t="s">
        <v>42</v>
      </c>
      <c r="P15" s="4" t="s">
        <v>47</v>
      </c>
      <c r="Q15" s="4" t="s">
        <v>49</v>
      </c>
      <c r="R15" s="4" t="s">
        <v>50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7" ht="38.35" customHeight="1" x14ac:dyDescent="0.35">
      <c r="A16" s="4"/>
      <c r="B16" s="6"/>
      <c r="C16" s="6"/>
      <c r="D16" s="7"/>
      <c r="E16" s="7"/>
      <c r="F16" s="7"/>
      <c r="G16" s="7"/>
      <c r="H16" s="4"/>
      <c r="I16" s="4"/>
      <c r="J16" s="4"/>
      <c r="K16" s="4"/>
      <c r="L16" s="4"/>
      <c r="M16" s="4"/>
      <c r="N16" s="4"/>
      <c r="O16" s="4"/>
      <c r="P16" s="4"/>
      <c r="Q16" s="4"/>
      <c r="R16" s="4" t="s">
        <v>51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7" ht="38.35" customHeight="1" x14ac:dyDescent="0.4">
      <c r="A17" s="5">
        <v>45826</v>
      </c>
      <c r="B17" s="6"/>
      <c r="C17" s="6">
        <v>0.59444444444444444</v>
      </c>
      <c r="D17" s="7"/>
      <c r="E17" s="7"/>
      <c r="F17" s="7">
        <f t="shared" ref="F17:F21" si="2">C17+8/24</f>
        <v>0.92777777777777781</v>
      </c>
      <c r="G17" s="7"/>
      <c r="H17" s="4" t="s">
        <v>18</v>
      </c>
      <c r="I17" s="4" t="s">
        <v>52</v>
      </c>
      <c r="J17" s="4"/>
      <c r="K17" s="4" t="s">
        <v>21</v>
      </c>
      <c r="L17" s="4">
        <v>720</v>
      </c>
      <c r="M17" s="4">
        <v>50</v>
      </c>
      <c r="N17" s="4">
        <v>65</v>
      </c>
      <c r="O17" s="4" t="s">
        <v>23</v>
      </c>
      <c r="P17" s="8" t="s">
        <v>53</v>
      </c>
      <c r="Q17" s="4" t="s">
        <v>54</v>
      </c>
      <c r="R17" s="4" t="s">
        <v>55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7" ht="38.35" customHeight="1" x14ac:dyDescent="0.4">
      <c r="A18" s="5">
        <v>45826</v>
      </c>
      <c r="B18" s="6"/>
      <c r="C18" s="6">
        <v>0.60138888888888886</v>
      </c>
      <c r="D18" s="7"/>
      <c r="E18" s="7"/>
      <c r="F18" s="7">
        <f t="shared" si="2"/>
        <v>0.93472222222222223</v>
      </c>
      <c r="G18" s="7"/>
      <c r="H18" s="4" t="s">
        <v>18</v>
      </c>
      <c r="I18" s="4" t="s">
        <v>52</v>
      </c>
      <c r="J18" s="4"/>
      <c r="K18" s="4" t="s">
        <v>21</v>
      </c>
      <c r="L18" s="4">
        <v>720</v>
      </c>
      <c r="M18" s="4">
        <v>50</v>
      </c>
      <c r="N18" s="4">
        <v>65</v>
      </c>
      <c r="O18" s="4" t="s">
        <v>56</v>
      </c>
      <c r="P18" s="4" t="s">
        <v>24</v>
      </c>
      <c r="Q18" s="4" t="s">
        <v>54</v>
      </c>
      <c r="R18" s="4" t="s">
        <v>57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7" ht="38.35" customHeight="1" x14ac:dyDescent="0.4">
      <c r="A19" s="5">
        <v>45826</v>
      </c>
      <c r="B19" s="9"/>
      <c r="C19" s="9">
        <v>0.60763888888888884</v>
      </c>
      <c r="D19" s="10"/>
      <c r="E19" s="10"/>
      <c r="F19" s="10">
        <f t="shared" si="2"/>
        <v>0.9409722222222221</v>
      </c>
      <c r="G19" s="10"/>
      <c r="H19" s="8" t="s">
        <v>18</v>
      </c>
      <c r="I19" s="8" t="s">
        <v>52</v>
      </c>
      <c r="J19" s="8"/>
      <c r="K19" s="4" t="s">
        <v>21</v>
      </c>
      <c r="L19" s="8">
        <v>1200</v>
      </c>
      <c r="M19" s="11">
        <v>50</v>
      </c>
      <c r="N19" s="11">
        <v>65</v>
      </c>
      <c r="O19" s="8" t="s">
        <v>56</v>
      </c>
      <c r="P19" s="4" t="s">
        <v>24</v>
      </c>
      <c r="Q19" s="8" t="s">
        <v>54</v>
      </c>
      <c r="R19" s="8" t="s">
        <v>58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2"/>
      <c r="AH19" s="2"/>
      <c r="AI19" s="2"/>
      <c r="AJ19" s="2"/>
      <c r="AK19" s="2"/>
    </row>
    <row r="20" spans="1:37" ht="38.35" customHeight="1" x14ac:dyDescent="0.4">
      <c r="A20" s="5">
        <v>45826</v>
      </c>
      <c r="B20" s="9"/>
      <c r="C20" s="9">
        <v>0.61111111111111116</v>
      </c>
      <c r="D20" s="10"/>
      <c r="E20" s="10"/>
      <c r="F20" s="10">
        <f t="shared" si="2"/>
        <v>0.94444444444444442</v>
      </c>
      <c r="G20" s="10"/>
      <c r="H20" s="8" t="s">
        <v>18</v>
      </c>
      <c r="I20" s="8" t="s">
        <v>52</v>
      </c>
      <c r="J20" s="8"/>
      <c r="K20" s="4" t="s">
        <v>21</v>
      </c>
      <c r="L20" s="4">
        <v>720</v>
      </c>
      <c r="M20" s="11">
        <v>50</v>
      </c>
      <c r="N20" s="11">
        <v>120</v>
      </c>
      <c r="O20" s="8" t="s">
        <v>56</v>
      </c>
      <c r="P20" s="4" t="s">
        <v>24</v>
      </c>
      <c r="Q20" s="8" t="s">
        <v>59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2"/>
      <c r="AH20" s="2"/>
      <c r="AI20" s="2"/>
      <c r="AJ20" s="2"/>
      <c r="AK20" s="2"/>
    </row>
    <row r="21" spans="1:37" ht="38.35" customHeight="1" x14ac:dyDescent="0.4">
      <c r="A21" s="5">
        <v>45826</v>
      </c>
      <c r="B21" s="9"/>
      <c r="C21" s="9">
        <v>0.62638888888888888</v>
      </c>
      <c r="D21" s="10"/>
      <c r="E21" s="10"/>
      <c r="F21" s="10">
        <f t="shared" si="2"/>
        <v>0.95972222222222214</v>
      </c>
      <c r="G21" s="10"/>
      <c r="H21" s="8" t="s">
        <v>18</v>
      </c>
      <c r="I21" s="8" t="s">
        <v>60</v>
      </c>
      <c r="J21" s="8"/>
      <c r="K21" s="4" t="s">
        <v>21</v>
      </c>
      <c r="L21" s="4">
        <v>720</v>
      </c>
      <c r="M21" s="11">
        <v>50</v>
      </c>
      <c r="N21" s="11">
        <v>120</v>
      </c>
      <c r="O21" s="8" t="s">
        <v>61</v>
      </c>
      <c r="P21" s="8" t="s">
        <v>53</v>
      </c>
      <c r="Q21" s="8" t="s">
        <v>59</v>
      </c>
      <c r="R21" s="8" t="s">
        <v>62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2"/>
      <c r="AH21" s="2"/>
      <c r="AI21" s="2"/>
      <c r="AJ21" s="2"/>
      <c r="AK21" s="2"/>
    </row>
    <row r="22" spans="1:37" ht="38.35" customHeight="1" x14ac:dyDescent="0.4">
      <c r="A22" s="5">
        <v>45827</v>
      </c>
      <c r="B22" s="4"/>
      <c r="C22" s="12">
        <v>0.48020605323836207</v>
      </c>
      <c r="D22" s="12">
        <v>0.48679531249945285</v>
      </c>
      <c r="E22" s="10">
        <f t="shared" ref="E22:E39" si="3">D22-C22</f>
        <v>6.5892592610907741E-3</v>
      </c>
      <c r="F22" s="10">
        <f t="shared" ref="F22:G22" si="4">C22+8/24</f>
        <v>0.81353938657169533</v>
      </c>
      <c r="G22" s="10">
        <f t="shared" si="4"/>
        <v>0.82012864583278611</v>
      </c>
      <c r="H22" s="4" t="s">
        <v>18</v>
      </c>
      <c r="I22" s="4" t="s">
        <v>63</v>
      </c>
      <c r="J22" s="4" t="s">
        <v>20</v>
      </c>
      <c r="K22" s="4" t="s">
        <v>21</v>
      </c>
      <c r="L22" s="4">
        <v>720</v>
      </c>
      <c r="M22" s="4">
        <v>9.5</v>
      </c>
      <c r="N22" s="4">
        <v>120</v>
      </c>
      <c r="O22" s="4" t="s">
        <v>64</v>
      </c>
      <c r="P22" s="4" t="s">
        <v>65</v>
      </c>
      <c r="Q22" s="4" t="s">
        <v>59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7" ht="38.35" customHeight="1" x14ac:dyDescent="0.4">
      <c r="A23" s="5">
        <v>45827</v>
      </c>
      <c r="B23" s="4"/>
      <c r="C23" s="12">
        <v>0.48519553241203539</v>
      </c>
      <c r="D23" s="12">
        <v>0.48630362268886529</v>
      </c>
      <c r="E23" s="10">
        <f t="shared" si="3"/>
        <v>1.1080902768298984E-3</v>
      </c>
      <c r="F23" s="10">
        <f t="shared" ref="F23:G23" si="5">C23+8/24</f>
        <v>0.81852886574536865</v>
      </c>
      <c r="G23" s="10">
        <f t="shared" si="5"/>
        <v>0.81963695602219855</v>
      </c>
      <c r="H23" s="4" t="s">
        <v>41</v>
      </c>
      <c r="I23" s="4" t="s">
        <v>52</v>
      </c>
      <c r="J23" s="4"/>
      <c r="K23" s="4" t="s">
        <v>21</v>
      </c>
      <c r="L23" s="4">
        <v>900</v>
      </c>
      <c r="M23" s="4">
        <v>43</v>
      </c>
      <c r="N23" s="4">
        <v>90</v>
      </c>
      <c r="O23" s="4" t="s">
        <v>61</v>
      </c>
      <c r="P23" s="4" t="s">
        <v>53</v>
      </c>
      <c r="Q23" s="4" t="s">
        <v>66</v>
      </c>
      <c r="R23" s="4" t="s">
        <v>67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7" ht="38.35" customHeight="1" x14ac:dyDescent="0.4">
      <c r="A24" s="5">
        <v>45827</v>
      </c>
      <c r="B24" s="12"/>
      <c r="C24" s="12">
        <v>0.48818304398446344</v>
      </c>
      <c r="D24" s="12">
        <v>0.49228667824354488</v>
      </c>
      <c r="E24" s="10">
        <f t="shared" si="3"/>
        <v>4.1036342590814456E-3</v>
      </c>
      <c r="F24" s="10">
        <f t="shared" ref="F24:G24" si="6">C24+8/24</f>
        <v>0.8215163773177967</v>
      </c>
      <c r="G24" s="10">
        <f t="shared" si="6"/>
        <v>0.82562001157687814</v>
      </c>
      <c r="H24" s="4" t="s">
        <v>41</v>
      </c>
      <c r="I24" s="4" t="s">
        <v>52</v>
      </c>
      <c r="J24" s="4"/>
      <c r="K24" s="4" t="s">
        <v>21</v>
      </c>
      <c r="L24" s="4">
        <v>900</v>
      </c>
      <c r="M24" s="4">
        <v>40.4</v>
      </c>
      <c r="N24" s="4">
        <v>90</v>
      </c>
      <c r="O24" s="4" t="s">
        <v>61</v>
      </c>
      <c r="P24" s="4" t="s">
        <v>53</v>
      </c>
      <c r="Q24" s="8" t="s">
        <v>68</v>
      </c>
      <c r="R24" s="4" t="s">
        <v>69</v>
      </c>
      <c r="S24" s="12">
        <v>0.48975820602208842</v>
      </c>
      <c r="T24" s="4" t="s">
        <v>70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7" ht="38.35" customHeight="1" x14ac:dyDescent="0.4">
      <c r="A25" s="5">
        <v>45827</v>
      </c>
      <c r="B25" s="12"/>
      <c r="C25" s="12">
        <v>0.49263518519001082</v>
      </c>
      <c r="D25" s="12">
        <v>0.49893702546251006</v>
      </c>
      <c r="E25" s="10">
        <f t="shared" si="3"/>
        <v>6.3018402724992484E-3</v>
      </c>
      <c r="F25" s="10">
        <f t="shared" ref="F25:G25" si="7">C25+8/24</f>
        <v>0.82596851852334408</v>
      </c>
      <c r="G25" s="10">
        <f t="shared" si="7"/>
        <v>0.83227035879584332</v>
      </c>
      <c r="H25" s="4" t="s">
        <v>18</v>
      </c>
      <c r="I25" s="4" t="s">
        <v>71</v>
      </c>
      <c r="J25" s="4" t="s">
        <v>20</v>
      </c>
      <c r="K25" s="4" t="s">
        <v>21</v>
      </c>
      <c r="L25" s="4">
        <v>720</v>
      </c>
      <c r="M25" s="4">
        <v>30</v>
      </c>
      <c r="N25" s="4">
        <v>120</v>
      </c>
      <c r="O25" s="4" t="s">
        <v>61</v>
      </c>
      <c r="P25" s="4" t="s">
        <v>53</v>
      </c>
      <c r="Q25" s="4" t="s">
        <v>68</v>
      </c>
      <c r="R25" s="4" t="s">
        <v>72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7" ht="38.35" customHeight="1" x14ac:dyDescent="0.4">
      <c r="A26" s="5">
        <v>45827</v>
      </c>
      <c r="B26" s="12"/>
      <c r="C26" s="12">
        <v>0.50441157407476567</v>
      </c>
      <c r="D26" s="12">
        <v>0.50980324074074079</v>
      </c>
      <c r="E26" s="10">
        <f t="shared" si="3"/>
        <v>5.3916666659751256E-3</v>
      </c>
      <c r="F26" s="10">
        <f t="shared" ref="F26:G26" si="8">C26+8/24</f>
        <v>0.83774490740809893</v>
      </c>
      <c r="G26" s="10">
        <f t="shared" si="8"/>
        <v>0.84313657407407416</v>
      </c>
      <c r="H26" s="4" t="s">
        <v>41</v>
      </c>
      <c r="I26" s="4" t="s">
        <v>71</v>
      </c>
      <c r="J26" s="4"/>
      <c r="K26" s="4" t="s">
        <v>21</v>
      </c>
      <c r="L26" s="4">
        <v>900</v>
      </c>
      <c r="M26" s="4">
        <v>90</v>
      </c>
      <c r="N26" s="4">
        <v>90</v>
      </c>
      <c r="O26" s="4" t="s">
        <v>42</v>
      </c>
      <c r="P26" s="4" t="s">
        <v>73</v>
      </c>
      <c r="Q26" s="8" t="s">
        <v>54</v>
      </c>
      <c r="R26" s="4"/>
      <c r="S26" s="12">
        <v>0.50560980323643889</v>
      </c>
      <c r="T26" s="4" t="s">
        <v>74</v>
      </c>
      <c r="U26" s="12">
        <v>0.50634803240245674</v>
      </c>
      <c r="V26" s="4" t="s">
        <v>75</v>
      </c>
      <c r="W26" s="12">
        <v>0.50725436343054753</v>
      </c>
      <c r="X26" s="4" t="s">
        <v>76</v>
      </c>
      <c r="Y26" s="12">
        <v>0.50804925926058786</v>
      </c>
      <c r="Z26" s="4" t="s">
        <v>77</v>
      </c>
      <c r="AA26" s="12">
        <v>0.50860295139136724</v>
      </c>
      <c r="AB26" s="4" t="s">
        <v>78</v>
      </c>
      <c r="AC26" s="12">
        <v>0.50893368055403698</v>
      </c>
      <c r="AD26" s="4" t="s">
        <v>79</v>
      </c>
      <c r="AE26" s="12">
        <v>0.50932710648339707</v>
      </c>
      <c r="AF26" s="4" t="s">
        <v>80</v>
      </c>
    </row>
    <row r="27" spans="1:37" ht="38.35" customHeight="1" x14ac:dyDescent="0.4">
      <c r="A27" s="5">
        <v>45827</v>
      </c>
      <c r="B27" s="12"/>
      <c r="C27" s="12">
        <v>0.5147005208345945</v>
      </c>
      <c r="D27" s="12">
        <v>0.51590192129515344</v>
      </c>
      <c r="E27" s="10">
        <f t="shared" si="3"/>
        <v>1.2014004605589435E-3</v>
      </c>
      <c r="F27" s="10">
        <f t="shared" ref="F27:G27" si="9">C27+8/24</f>
        <v>0.84803385416792776</v>
      </c>
      <c r="G27" s="10">
        <f t="shared" si="9"/>
        <v>0.8492352546284867</v>
      </c>
      <c r="H27" s="4" t="s">
        <v>41</v>
      </c>
      <c r="I27" s="4" t="s">
        <v>52</v>
      </c>
      <c r="J27" s="4"/>
      <c r="K27" s="4" t="s">
        <v>81</v>
      </c>
      <c r="L27" s="4">
        <v>900</v>
      </c>
      <c r="M27" s="4">
        <v>30</v>
      </c>
      <c r="N27" s="4">
        <v>90</v>
      </c>
      <c r="O27" s="4" t="s">
        <v>42</v>
      </c>
      <c r="P27" s="4">
        <v>0</v>
      </c>
      <c r="Q27" s="4" t="s">
        <v>82</v>
      </c>
      <c r="R27" s="4" t="s">
        <v>83</v>
      </c>
      <c r="S27" s="12">
        <v>0.51493365741043817</v>
      </c>
      <c r="T27" s="4" t="s">
        <v>84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7" ht="38.35" customHeight="1" x14ac:dyDescent="0.4">
      <c r="A28" s="5">
        <v>45827</v>
      </c>
      <c r="B28" s="4" t="s">
        <v>85</v>
      </c>
      <c r="C28" s="12">
        <v>0.51954787036811467</v>
      </c>
      <c r="D28" s="12">
        <v>0.52212553240678972</v>
      </c>
      <c r="E28" s="10">
        <f t="shared" si="3"/>
        <v>2.5776620386750437E-3</v>
      </c>
      <c r="F28" s="10">
        <f t="shared" ref="F28:G28" si="10">C28+8/24</f>
        <v>0.85288120370144793</v>
      </c>
      <c r="G28" s="10">
        <f t="shared" si="10"/>
        <v>0.85545886574012298</v>
      </c>
      <c r="H28" s="4" t="s">
        <v>41</v>
      </c>
      <c r="I28" s="4" t="s">
        <v>52</v>
      </c>
      <c r="J28" s="4"/>
      <c r="K28" s="4" t="s">
        <v>81</v>
      </c>
      <c r="L28" s="4">
        <v>900</v>
      </c>
      <c r="M28" s="4">
        <v>30</v>
      </c>
      <c r="N28" s="4">
        <v>90</v>
      </c>
      <c r="O28" s="4" t="s">
        <v>42</v>
      </c>
      <c r="P28" s="4">
        <v>0</v>
      </c>
      <c r="Q28" s="8" t="s">
        <v>86</v>
      </c>
      <c r="R28" s="4"/>
      <c r="S28" s="12">
        <v>0.52027856481436174</v>
      </c>
      <c r="T28" s="4" t="s">
        <v>87</v>
      </c>
      <c r="U28" s="12">
        <v>0.52058989583747461</v>
      </c>
      <c r="V28" s="4" t="s">
        <v>88</v>
      </c>
      <c r="W28" s="12">
        <v>0.52098754629696487</v>
      </c>
      <c r="X28" s="4" t="s">
        <v>89</v>
      </c>
      <c r="Y28" s="12">
        <v>0.52139046296360902</v>
      </c>
      <c r="Z28" s="4" t="s">
        <v>90</v>
      </c>
      <c r="AA28" s="4"/>
      <c r="AB28" s="4"/>
      <c r="AC28" s="4"/>
      <c r="AD28" s="4"/>
      <c r="AE28" s="4"/>
      <c r="AF28" s="4"/>
    </row>
    <row r="29" spans="1:37" ht="38.35" customHeight="1" x14ac:dyDescent="0.4">
      <c r="A29" s="5">
        <v>45827</v>
      </c>
      <c r="B29" s="4" t="s">
        <v>85</v>
      </c>
      <c r="C29" s="12">
        <v>0.52729055555391824</v>
      </c>
      <c r="D29" s="12">
        <v>0.52936925926042022</v>
      </c>
      <c r="E29" s="10">
        <f t="shared" si="3"/>
        <v>2.0787037065019831E-3</v>
      </c>
      <c r="F29" s="10">
        <f t="shared" ref="F29:G29" si="11">C29+8/24</f>
        <v>0.8606238888872515</v>
      </c>
      <c r="G29" s="10">
        <f t="shared" si="11"/>
        <v>0.86270259259375348</v>
      </c>
      <c r="H29" s="4" t="s">
        <v>18</v>
      </c>
      <c r="I29" s="4" t="s">
        <v>52</v>
      </c>
      <c r="J29" s="4" t="s">
        <v>20</v>
      </c>
      <c r="K29" s="4" t="s">
        <v>81</v>
      </c>
      <c r="L29" s="4">
        <v>720</v>
      </c>
      <c r="M29" s="4" t="s">
        <v>91</v>
      </c>
      <c r="N29" s="4">
        <v>65</v>
      </c>
      <c r="O29" s="4" t="s">
        <v>61</v>
      </c>
      <c r="P29" s="4" t="s">
        <v>53</v>
      </c>
      <c r="Q29" s="8" t="s">
        <v>54</v>
      </c>
      <c r="R29" s="4"/>
      <c r="S29" s="12">
        <v>0.52743832176201977</v>
      </c>
      <c r="T29" s="4" t="s">
        <v>92</v>
      </c>
      <c r="U29" s="12">
        <v>0.52787230323883705</v>
      </c>
      <c r="V29" s="4" t="s">
        <v>93</v>
      </c>
      <c r="W29" s="12">
        <v>0.52823715277918382</v>
      </c>
      <c r="X29" s="4" t="s">
        <v>94</v>
      </c>
      <c r="Y29" s="12">
        <v>0.52876306713005761</v>
      </c>
      <c r="Z29" s="4" t="s">
        <v>95</v>
      </c>
      <c r="AA29" s="4"/>
      <c r="AB29" s="4"/>
      <c r="AC29" s="4"/>
      <c r="AD29" s="4"/>
      <c r="AE29" s="4"/>
      <c r="AF29" s="4"/>
    </row>
    <row r="30" spans="1:37" ht="38.35" customHeight="1" x14ac:dyDescent="0.4">
      <c r="A30" s="5">
        <v>45827</v>
      </c>
      <c r="B30" s="12"/>
      <c r="C30" s="12">
        <v>0.53383247685269453</v>
      </c>
      <c r="D30" s="12">
        <v>0.53693254629615694</v>
      </c>
      <c r="E30" s="10">
        <f t="shared" si="3"/>
        <v>3.1000694434624165E-3</v>
      </c>
      <c r="F30" s="10">
        <f t="shared" ref="F30:G30" si="12">C30+8/24</f>
        <v>0.86716581018602779</v>
      </c>
      <c r="G30" s="10">
        <f t="shared" si="12"/>
        <v>0.8702658796294902</v>
      </c>
      <c r="H30" s="4" t="s">
        <v>18</v>
      </c>
      <c r="I30" s="4" t="s">
        <v>52</v>
      </c>
      <c r="J30" s="4" t="s">
        <v>96</v>
      </c>
      <c r="K30" s="4" t="s">
        <v>81</v>
      </c>
      <c r="L30" s="4">
        <v>720</v>
      </c>
      <c r="M30" s="4">
        <v>45</v>
      </c>
      <c r="N30" s="4">
        <v>65</v>
      </c>
      <c r="O30" s="4" t="s">
        <v>61</v>
      </c>
      <c r="P30" s="4" t="s">
        <v>53</v>
      </c>
      <c r="Q30" s="8" t="s">
        <v>54</v>
      </c>
      <c r="R30" s="4"/>
      <c r="S30" s="12">
        <v>0.53427406249829801</v>
      </c>
      <c r="T30" s="4" t="s">
        <v>92</v>
      </c>
      <c r="U30" s="12">
        <v>0.53471403935691342</v>
      </c>
      <c r="V30" s="4" t="s">
        <v>97</v>
      </c>
      <c r="W30" s="12">
        <v>0.53505151619901881</v>
      </c>
      <c r="X30" s="4" t="s">
        <v>98</v>
      </c>
      <c r="Y30" s="12">
        <v>0.53543818286561873</v>
      </c>
      <c r="Z30" s="4" t="s">
        <v>99</v>
      </c>
      <c r="AA30" s="4"/>
      <c r="AB30" s="4"/>
      <c r="AC30" s="4"/>
      <c r="AD30" s="4"/>
      <c r="AE30" s="4"/>
      <c r="AF30" s="4"/>
    </row>
    <row r="31" spans="1:37" ht="38.35" customHeight="1" x14ac:dyDescent="0.4">
      <c r="A31" s="5">
        <v>45827</v>
      </c>
      <c r="B31" s="12"/>
      <c r="C31" s="12">
        <v>0.5389140856495942</v>
      </c>
      <c r="D31" s="12">
        <v>0.54645195601915475</v>
      </c>
      <c r="E31" s="10">
        <f t="shared" si="3"/>
        <v>7.5378703695605509E-3</v>
      </c>
      <c r="F31" s="10">
        <f t="shared" ref="F31:G31" si="13">C31+8/24</f>
        <v>0.87224741898292746</v>
      </c>
      <c r="G31" s="10">
        <f t="shared" si="13"/>
        <v>0.87978528935248801</v>
      </c>
      <c r="H31" s="4" t="s">
        <v>18</v>
      </c>
      <c r="I31" s="4" t="s">
        <v>100</v>
      </c>
      <c r="J31" s="4" t="s">
        <v>20</v>
      </c>
      <c r="K31" s="4" t="s">
        <v>81</v>
      </c>
      <c r="L31" s="4">
        <v>720</v>
      </c>
      <c r="M31" s="4" t="s">
        <v>101</v>
      </c>
      <c r="N31" s="4">
        <v>65</v>
      </c>
      <c r="O31" s="4" t="s">
        <v>56</v>
      </c>
      <c r="P31" s="4" t="s">
        <v>53</v>
      </c>
      <c r="Q31" s="4" t="s">
        <v>102</v>
      </c>
      <c r="R31" s="4" t="s">
        <v>103</v>
      </c>
      <c r="S31" s="12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7" ht="38.35" customHeight="1" x14ac:dyDescent="0.4">
      <c r="A32" s="5">
        <v>45827</v>
      </c>
      <c r="B32" s="12"/>
      <c r="C32" s="12">
        <v>0.54676047453540377</v>
      </c>
      <c r="D32" s="12">
        <v>0.55358339119993616</v>
      </c>
      <c r="E32" s="10">
        <f t="shared" si="3"/>
        <v>6.8229166645323858E-3</v>
      </c>
      <c r="F32" s="10">
        <f t="shared" ref="F32:G32" si="14">C32+8/24</f>
        <v>0.88009380786873703</v>
      </c>
      <c r="G32" s="10">
        <f t="shared" si="14"/>
        <v>0.88691672453326942</v>
      </c>
      <c r="H32" s="4" t="s">
        <v>18</v>
      </c>
      <c r="I32" s="4" t="s">
        <v>100</v>
      </c>
      <c r="J32" s="4" t="s">
        <v>20</v>
      </c>
      <c r="K32" s="4" t="s">
        <v>81</v>
      </c>
      <c r="L32" s="4">
        <v>720</v>
      </c>
      <c r="M32" s="4" t="s">
        <v>101</v>
      </c>
      <c r="N32" s="4">
        <v>65</v>
      </c>
      <c r="O32" s="4" t="s">
        <v>56</v>
      </c>
      <c r="P32" s="4" t="s">
        <v>53</v>
      </c>
      <c r="Q32" s="4" t="s">
        <v>102</v>
      </c>
      <c r="R32" s="4" t="s">
        <v>103</v>
      </c>
      <c r="S32" s="12">
        <v>0.5505914699024288</v>
      </c>
      <c r="T32" s="4" t="s">
        <v>104</v>
      </c>
      <c r="U32" s="12">
        <v>0.55077027778315824</v>
      </c>
      <c r="V32" s="4" t="s">
        <v>105</v>
      </c>
      <c r="W32" s="12">
        <v>0.55322731481282972</v>
      </c>
      <c r="X32" s="4" t="s">
        <v>106</v>
      </c>
      <c r="Y32" s="4"/>
      <c r="Z32" s="4"/>
      <c r="AA32" s="4"/>
      <c r="AB32" s="4"/>
      <c r="AC32" s="4"/>
      <c r="AD32" s="4"/>
      <c r="AE32" s="4"/>
      <c r="AF32" s="4"/>
    </row>
    <row r="33" spans="1:32" ht="38.35" customHeight="1" x14ac:dyDescent="0.4">
      <c r="A33" s="5">
        <v>45827</v>
      </c>
      <c r="B33" s="12"/>
      <c r="C33" s="12">
        <v>0.55570231481397059</v>
      </c>
      <c r="D33" s="12">
        <v>0.56866671296302229</v>
      </c>
      <c r="E33" s="10">
        <f t="shared" si="3"/>
        <v>1.2964398149051704E-2</v>
      </c>
      <c r="F33" s="10">
        <f t="shared" ref="F33:G33" si="15">C33+8/24</f>
        <v>0.88903564814730385</v>
      </c>
      <c r="G33" s="10">
        <f t="shared" si="15"/>
        <v>0.90200004629635555</v>
      </c>
      <c r="H33" s="4" t="s">
        <v>18</v>
      </c>
      <c r="I33" s="4" t="s">
        <v>52</v>
      </c>
      <c r="J33" s="4" t="s">
        <v>20</v>
      </c>
      <c r="K33" s="4" t="s">
        <v>81</v>
      </c>
      <c r="L33" s="4">
        <v>720</v>
      </c>
      <c r="M33" s="4">
        <v>40</v>
      </c>
      <c r="N33" s="4">
        <v>65</v>
      </c>
      <c r="O33" s="4" t="s">
        <v>56</v>
      </c>
      <c r="P33" s="4" t="s">
        <v>53</v>
      </c>
      <c r="Q33" s="4" t="s">
        <v>107</v>
      </c>
      <c r="R33" s="4" t="s">
        <v>108</v>
      </c>
      <c r="S33" s="12">
        <v>0.56220468749961583</v>
      </c>
      <c r="T33" s="4" t="s">
        <v>109</v>
      </c>
      <c r="U33" s="12">
        <v>0.56791184027679265</v>
      </c>
      <c r="V33" s="4" t="s">
        <v>110</v>
      </c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38.35" customHeight="1" x14ac:dyDescent="0.4">
      <c r="A34" s="5">
        <v>45827</v>
      </c>
      <c r="B34" s="12"/>
      <c r="C34" s="12">
        <v>0.57526543981657596</v>
      </c>
      <c r="D34" s="12">
        <v>0.58078333333833143</v>
      </c>
      <c r="E34" s="10">
        <f t="shared" si="3"/>
        <v>5.5178935217554681E-3</v>
      </c>
      <c r="F34" s="10">
        <f t="shared" ref="F34:G34" si="16">C34+8/24</f>
        <v>0.90859877314990922</v>
      </c>
      <c r="G34" s="10">
        <f t="shared" si="16"/>
        <v>0.91411666667166469</v>
      </c>
      <c r="H34" s="4" t="s">
        <v>18</v>
      </c>
      <c r="I34" s="4" t="s">
        <v>52</v>
      </c>
      <c r="J34" s="4" t="s">
        <v>20</v>
      </c>
      <c r="K34" s="4" t="s">
        <v>21</v>
      </c>
      <c r="L34" s="4">
        <v>720</v>
      </c>
      <c r="M34" s="4">
        <v>30</v>
      </c>
      <c r="N34" s="4">
        <v>120</v>
      </c>
      <c r="O34" s="4" t="s">
        <v>56</v>
      </c>
      <c r="P34" s="4" t="s">
        <v>53</v>
      </c>
      <c r="Q34" s="4" t="s">
        <v>111</v>
      </c>
      <c r="R34" s="4"/>
      <c r="S34" s="12">
        <v>0.57734880787029397</v>
      </c>
      <c r="T34" s="4" t="s">
        <v>112</v>
      </c>
      <c r="U34" s="12">
        <v>0.57824924768647179</v>
      </c>
      <c r="V34" s="4" t="s">
        <v>113</v>
      </c>
      <c r="W34" s="12">
        <v>0.57845144675957272</v>
      </c>
      <c r="X34" s="4" t="s">
        <v>114</v>
      </c>
      <c r="Y34" s="4"/>
      <c r="Z34" s="4"/>
      <c r="AA34" s="4"/>
      <c r="AB34" s="4"/>
      <c r="AC34" s="4"/>
      <c r="AD34" s="4"/>
      <c r="AE34" s="4"/>
      <c r="AF34" s="4"/>
    </row>
    <row r="35" spans="1:32" ht="38.35" customHeight="1" x14ac:dyDescent="0.4">
      <c r="A35" s="5">
        <v>45827</v>
      </c>
      <c r="B35" s="4" t="s">
        <v>85</v>
      </c>
      <c r="C35" s="12">
        <v>0.58134208332921844</v>
      </c>
      <c r="D35" s="12">
        <v>0.58343146990227979</v>
      </c>
      <c r="E35" s="10">
        <f t="shared" si="3"/>
        <v>2.089386573061347E-3</v>
      </c>
      <c r="F35" s="10">
        <f t="shared" ref="F35:G35" si="17">C35+8/24</f>
        <v>0.9146754166625517</v>
      </c>
      <c r="G35" s="10">
        <f t="shared" si="17"/>
        <v>0.91676480323561305</v>
      </c>
      <c r="H35" s="4" t="s">
        <v>18</v>
      </c>
      <c r="I35" s="4" t="s">
        <v>52</v>
      </c>
      <c r="J35" s="4" t="s">
        <v>20</v>
      </c>
      <c r="K35" s="4" t="s">
        <v>21</v>
      </c>
      <c r="L35" s="4">
        <v>720</v>
      </c>
      <c r="M35" s="4">
        <v>40</v>
      </c>
      <c r="N35" s="4">
        <v>65</v>
      </c>
      <c r="O35" s="4" t="s">
        <v>56</v>
      </c>
      <c r="P35" s="4" t="s">
        <v>53</v>
      </c>
      <c r="Q35" s="8" t="s">
        <v>54</v>
      </c>
      <c r="R35" s="4"/>
      <c r="S35" s="12">
        <v>0.58201408565219026</v>
      </c>
      <c r="T35" s="4" t="s">
        <v>115</v>
      </c>
      <c r="U35" s="12">
        <v>0.58231914351927117</v>
      </c>
      <c r="V35" s="4" t="s">
        <v>116</v>
      </c>
      <c r="W35" s="12">
        <v>0.5825805092608789</v>
      </c>
      <c r="X35" s="4" t="s">
        <v>117</v>
      </c>
      <c r="Y35" s="12">
        <v>0.58293677083565854</v>
      </c>
      <c r="Z35" s="4" t="s">
        <v>118</v>
      </c>
      <c r="AA35" s="4"/>
      <c r="AB35" s="4"/>
      <c r="AC35" s="4"/>
      <c r="AD35" s="4"/>
      <c r="AE35" s="4"/>
      <c r="AF35" s="4"/>
    </row>
    <row r="36" spans="1:32" ht="38.35" customHeight="1" x14ac:dyDescent="0.4">
      <c r="A36" s="5">
        <v>45827</v>
      </c>
      <c r="B36" s="12"/>
      <c r="C36" s="12">
        <v>0.58352598379133269</v>
      </c>
      <c r="D36" s="12">
        <v>0.58958696758782025</v>
      </c>
      <c r="E36" s="10">
        <f t="shared" si="3"/>
        <v>6.0609837964875624E-3</v>
      </c>
      <c r="F36" s="10">
        <f t="shared" ref="F36:G36" si="18">C36+8/24</f>
        <v>0.91685931712466595</v>
      </c>
      <c r="G36" s="10">
        <f t="shared" si="18"/>
        <v>0.92292030092115351</v>
      </c>
      <c r="H36" s="4" t="s">
        <v>18</v>
      </c>
      <c r="I36" s="4" t="s">
        <v>52</v>
      </c>
      <c r="J36" s="4" t="s">
        <v>20</v>
      </c>
      <c r="K36" s="4" t="s">
        <v>21</v>
      </c>
      <c r="L36" s="4">
        <v>720</v>
      </c>
      <c r="M36" s="4" t="s">
        <v>119</v>
      </c>
      <c r="N36" s="4">
        <v>65</v>
      </c>
      <c r="O36" s="4" t="s">
        <v>56</v>
      </c>
      <c r="P36" s="4" t="s">
        <v>53</v>
      </c>
      <c r="Q36" s="8" t="s">
        <v>120</v>
      </c>
      <c r="R36" s="4" t="s">
        <v>121</v>
      </c>
      <c r="S36" s="12">
        <v>0.58826856481027789</v>
      </c>
      <c r="T36" s="4" t="s">
        <v>122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38.35" customHeight="1" x14ac:dyDescent="0.4">
      <c r="A37" s="5">
        <v>45827</v>
      </c>
      <c r="B37" s="4"/>
      <c r="C37" s="6">
        <v>0.59027777777777779</v>
      </c>
      <c r="D37" s="12">
        <v>0.59376516203337815</v>
      </c>
      <c r="E37" s="10">
        <f t="shared" si="3"/>
        <v>3.4873842556003565E-3</v>
      </c>
      <c r="F37" s="10">
        <f t="shared" ref="F37:G37" si="19">C37+8/24</f>
        <v>0.92361111111111116</v>
      </c>
      <c r="G37" s="10">
        <f t="shared" si="19"/>
        <v>0.92709849536671141</v>
      </c>
      <c r="H37" s="4" t="s">
        <v>18</v>
      </c>
      <c r="I37" s="4" t="s">
        <v>52</v>
      </c>
      <c r="J37" s="4" t="s">
        <v>20</v>
      </c>
      <c r="K37" s="4" t="s">
        <v>21</v>
      </c>
      <c r="L37" s="4">
        <v>720</v>
      </c>
      <c r="M37" s="4">
        <v>30</v>
      </c>
      <c r="N37" s="4">
        <v>65</v>
      </c>
      <c r="O37" s="4" t="s">
        <v>56</v>
      </c>
      <c r="P37" s="4" t="s">
        <v>53</v>
      </c>
      <c r="Q37" s="8" t="s">
        <v>123</v>
      </c>
      <c r="R37" s="4" t="s">
        <v>68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38.35" customHeight="1" x14ac:dyDescent="0.4">
      <c r="A38" s="5">
        <v>45827</v>
      </c>
      <c r="B38" s="4" t="s">
        <v>85</v>
      </c>
      <c r="C38" s="12">
        <v>0.59419988426088821</v>
      </c>
      <c r="D38" s="12">
        <v>0.5964888541639084</v>
      </c>
      <c r="E38" s="10">
        <f t="shared" si="3"/>
        <v>2.2889699030201882E-3</v>
      </c>
      <c r="F38" s="10">
        <f t="shared" ref="F38:G38" si="20">C38+8/24</f>
        <v>0.92753321759422147</v>
      </c>
      <c r="G38" s="10">
        <f t="shared" si="20"/>
        <v>0.92982218749724166</v>
      </c>
      <c r="H38" s="4" t="s">
        <v>18</v>
      </c>
      <c r="I38" s="4" t="s">
        <v>52</v>
      </c>
      <c r="J38" s="4" t="s">
        <v>20</v>
      </c>
      <c r="K38" s="4" t="s">
        <v>21</v>
      </c>
      <c r="L38" s="4">
        <v>720</v>
      </c>
      <c r="M38" s="4">
        <v>40</v>
      </c>
      <c r="N38" s="4">
        <v>65</v>
      </c>
      <c r="O38" s="4" t="s">
        <v>56</v>
      </c>
      <c r="P38" s="4" t="s">
        <v>53</v>
      </c>
      <c r="Q38" s="8" t="s">
        <v>123</v>
      </c>
      <c r="R38" s="8" t="s">
        <v>54</v>
      </c>
      <c r="S38" s="12">
        <v>0.59484481481194962</v>
      </c>
      <c r="T38" s="4" t="s">
        <v>124</v>
      </c>
      <c r="U38" s="12">
        <v>0.59522978009772487</v>
      </c>
      <c r="V38" s="4" t="s">
        <v>125</v>
      </c>
      <c r="W38" s="12">
        <v>0.59566156250366475</v>
      </c>
      <c r="X38" s="4" t="s">
        <v>126</v>
      </c>
      <c r="Y38" s="12">
        <v>0.5961122453736607</v>
      </c>
      <c r="Z38" s="4" t="s">
        <v>127</v>
      </c>
      <c r="AA38" s="4"/>
      <c r="AB38" s="4"/>
      <c r="AC38" s="4"/>
      <c r="AD38" s="4"/>
      <c r="AE38" s="4"/>
      <c r="AF38" s="4"/>
    </row>
    <row r="39" spans="1:32" ht="38.35" customHeight="1" x14ac:dyDescent="0.4">
      <c r="A39" s="5">
        <v>45827</v>
      </c>
      <c r="B39" s="4" t="s">
        <v>85</v>
      </c>
      <c r="C39" s="12">
        <v>0.59738386573735625</v>
      </c>
      <c r="D39" s="12">
        <v>0.6029599536996102</v>
      </c>
      <c r="E39" s="10">
        <f t="shared" si="3"/>
        <v>5.5760879622539505E-3</v>
      </c>
      <c r="F39" s="10">
        <f t="shared" ref="F39:G39" si="21">C39+8/24</f>
        <v>0.9307171990706895</v>
      </c>
      <c r="G39" s="10">
        <f t="shared" si="21"/>
        <v>0.93629328703294346</v>
      </c>
      <c r="H39" s="4" t="s">
        <v>18</v>
      </c>
      <c r="I39" s="4" t="s">
        <v>52</v>
      </c>
      <c r="J39" s="4" t="s">
        <v>20</v>
      </c>
      <c r="K39" s="4" t="s">
        <v>21</v>
      </c>
      <c r="L39" s="4">
        <v>720</v>
      </c>
      <c r="M39" s="4">
        <v>40</v>
      </c>
      <c r="N39" s="4">
        <v>65</v>
      </c>
      <c r="O39" s="4" t="s">
        <v>56</v>
      </c>
      <c r="P39" s="4" t="s">
        <v>53</v>
      </c>
      <c r="Q39" s="8" t="s">
        <v>128</v>
      </c>
      <c r="R39" s="8" t="s">
        <v>129</v>
      </c>
      <c r="S39" s="12">
        <v>0.60142825231014285</v>
      </c>
      <c r="T39" s="4" t="s">
        <v>130</v>
      </c>
      <c r="U39" s="12">
        <v>0.60175230324239237</v>
      </c>
      <c r="V39" s="4" t="s">
        <v>131</v>
      </c>
      <c r="W39" s="12">
        <v>0.60212153935572132</v>
      </c>
      <c r="X39" s="4" t="s">
        <v>132</v>
      </c>
      <c r="Y39" s="12">
        <v>0.60249521990772337</v>
      </c>
      <c r="Z39" s="4" t="s">
        <v>133</v>
      </c>
      <c r="AA39" s="4"/>
      <c r="AB39" s="4"/>
      <c r="AC39" s="4"/>
      <c r="AD39" s="4"/>
      <c r="AE39" s="4"/>
      <c r="AF39" s="4"/>
    </row>
    <row r="40" spans="1:32" ht="12.7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2.7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2.7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2.7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2.7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2.7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2.7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2.7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2.7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2.7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2.7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2.7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2.7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2.7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2.7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2.7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2.7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2.7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2.7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2.7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2.7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2.7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2.7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2.7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2.7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2.7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2.7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2.7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2.7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2.7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2.7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2.7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2.7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2.7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2.7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2.7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2.7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2.7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2.7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2.7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2.7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2.7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2.7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2.7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2.7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2.7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2.7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2.7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2.7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2.7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2.7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2.7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2.7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2.7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2.7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2.7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2.7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2.7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2.7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2.7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2.7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2.7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2.7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2.7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2.7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2.7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2.7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2.7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2.7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2.7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2.7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2.7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2.7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2.7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2.7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2.7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2.7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2.7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2.7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2.7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2.7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2.7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2.7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2.7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2.7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2.7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2.7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2.7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2.7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2.7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2.7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2.7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2.7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2.7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2.7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2.7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2.7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2.7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2.7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2.7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2.7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2.7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2.7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2.7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2.7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2.7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2.7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2.7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2.7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2.7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2.7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2.7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2.7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2.7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.7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.7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.7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.7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.7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2.7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2.7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2.7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2.7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.7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2.7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2.7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.7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2.7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2.7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2.7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2.7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2.7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2.7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2.7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2.7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2.7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2.7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2.7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2.7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2.7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2.7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2.7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2.7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2.7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2.7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2.7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2.7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2.7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2.7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2.7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2.7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2.7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2.7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2.7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2.7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2.7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2.7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2.7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2.7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2.7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2.7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2.7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2.7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2.7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2.7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2.7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2.7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2.7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2.7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2.7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2.7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2.7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2.7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2.7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2.7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2.7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2.7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2.7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2.7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2.7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2.7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2.7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2.7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2.7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2.7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2.7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2.7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2.7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2.7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2.7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2.7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2.7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2.7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2.7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2.7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2.7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2.7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2.7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2.7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2.7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2.7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2.7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2.7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2.7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2.7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2.7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2.7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2.7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2.7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2.7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2.7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2.7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2.7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2.7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2.7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2.7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2.7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2.7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2.7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2.7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2.7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2.7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2.7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2.7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2.7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2.7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2.7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2.7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2.7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2.7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2.7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2.7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2.7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2.7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2.7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2.7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2.7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2.7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2.7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2.7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2.7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2.7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2.7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2.7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2.7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2.7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2.7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2.7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2.7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2.7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2.7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2.7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2.7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2.7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2.7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2.7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2.7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2.7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2.7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2.7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2.7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2.7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2.7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.7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2.7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2.7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2.7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2.7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2.7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2.7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2.7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2.7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2.7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2.7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2.7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2.7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2.7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2.7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2.7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2.7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2.7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2.7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.7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2.7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2.7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2.7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2.7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2.7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2.7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2.7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2.7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2.7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2.7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2.7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2.7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2.7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.7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2.7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2.7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2.7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2.7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2.7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2.7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2.7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2.7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2.7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2.7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2.7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2.7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2.7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2.7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2.7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2.7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2.7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2.7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2.7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2.7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2.7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2.7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2.7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2.7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2.7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2.7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2.7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2.7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2.7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2.7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2.7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2.7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2.7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2.7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2.7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2.7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2.7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2.7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2.7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2.7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2.7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2.7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2.7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2.7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2.7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2.7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2.7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2.7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2.7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2.7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2.7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2.7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2.7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2.7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2.7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2.7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2.7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2.7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2.7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2.7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2.7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2.7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2.7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2.7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2.7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2.7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2.7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2.7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2.7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2.7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2.7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2.7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2.7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2.7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2.7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2.7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2.7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2.7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2.7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2.7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2.7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2.7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2.7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2.7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2.7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2.7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2.7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2.7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2.7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2.7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2.7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2.7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2.7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2.7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2.7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2.7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2.7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2.7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2.7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2.7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2.7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2.7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2.7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2.7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2.7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2.7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2.7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2.7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2.7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2.7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2.7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2.7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2.7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2.7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2.7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2.7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2.7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2.7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2.7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2.7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2.7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2.7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2.7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2.7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2.7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2.7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2.7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2.7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2.7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2.7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2.7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2.7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2.7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2.7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2.7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2.7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2.7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2.7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2.7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2.7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2.7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2.7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2.7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2.7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2.7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2.7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2.7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2.7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2.7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2.7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2.7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2.7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2.7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2.7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2.7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2.7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2.7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2.7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2.7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2.7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2.7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2.7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2.7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2.7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2.7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2.7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2.7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2.7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2.7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2.7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2.7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2.7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2.7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2.7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2.7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2.7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2.7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2.7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2.7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2.7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2.7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2.7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2.7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2.7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2.7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2.7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2.7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2.7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2.7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2.7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2.7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2.7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2.7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2.7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2.7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2.7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2.7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2.7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2.7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2.7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2.7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2.7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2.7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2.7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2.7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2.7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2.7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2.7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2.7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2.7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2.7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2.7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2.7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2.7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2.7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2.7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2.7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2.7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2.7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2.7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2.7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2.7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2.7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2.7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2.7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2.7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2.7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2.7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2.7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2.7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2.7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2.7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2.7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2.7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2.7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2.7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2.7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2.7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2.7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2.7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2.7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2.7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2.7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2.7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2.7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2.7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2.7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2.7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2.7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2.7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2.7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2.7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2.7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2.7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2.7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2.7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2.7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2.7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2.7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2.7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2.7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2.7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2.7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2.7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2.7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2.7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2.7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2.7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2.7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2.7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2.7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2.7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2.7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2.7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2.7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2.7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2.7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2.7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2.7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2.7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2.7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2.7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2.7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2.7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2.7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2.7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2.7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2.7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2.7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2.7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2.7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2.7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2.7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2.7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2.7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2.7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2.7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2.7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2.7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2.7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2.7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2.7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2.7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2.7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2.7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2.7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2.7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2.7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2.7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2.7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2.7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2.7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2.7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2.7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2.7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2.7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2.7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2.7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2.7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2.7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2.7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2.7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2.7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2.7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2.7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2.7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2.7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2.7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2.7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2.7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2.7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2.7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2.7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2.7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2.7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2.7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2.7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2.7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2.7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2.7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2.7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2.7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2.7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2.7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2.7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2.7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2.7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2.7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2.7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2.7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2.7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2.7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2.7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2.7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2.7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2.7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2.7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2.7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2.7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2.7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2.7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2.7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2.7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2.7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2.7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2.7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2.7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2.7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2.7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2.7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2.7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2.7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2.7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2.7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2.7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2.7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2.7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2.7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2.7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2.7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2.7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2.7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2.7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2.7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2.7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2.7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2.7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2.7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2.7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2.7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2.7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2.7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2.7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2.7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2.7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2.7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2.7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2.7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2.7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2.7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2.7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2.7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2.7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2.7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2.7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2.7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2.7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2.7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2.7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2.7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2.7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2.7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2.7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2.7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2.7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2.7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2.7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2.7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2.7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2.7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2.7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2.7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2.7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2.7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2.7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2.7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2.7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2.7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2.7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2.7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2.7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2.7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2.7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2.7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2.7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2.7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2.7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2.7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2.7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2.7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2.7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2.7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2.7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2.7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2.7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2.7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2.7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2.7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2.7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2.7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2.7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2.7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2.7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2.7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2.7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2.7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2.7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2.7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2.7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2.7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2.7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2.7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2.7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2.7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2.7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2.7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2.7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2.7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2.7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2.7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2.7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2.7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2.7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2.7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2.7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2.7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2.7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2.7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2.7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2.7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2.7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2.7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2.7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2.7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2.7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2.7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2.7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2.7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2.7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2.7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2.7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2.7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2.7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2.7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2.7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2.7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2.7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2.7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2.7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2.7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2.7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2.7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2.7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2.7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2.7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2.7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2.7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2.7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2.7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2.7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2.7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2.7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2.7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2.7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2.7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2.7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2.7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2.7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2.7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2.7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2.7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2.7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2.7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2.7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2.7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2.7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2.7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2.7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2.7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2.7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2.7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2.7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2.7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2.7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2.7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2.7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2.7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2.7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2.7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2.7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2.7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2.7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2.7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2.7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2.7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2.7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2.7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2.7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2.7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2.7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2.7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2.7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2.7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2.7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2.7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2.7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2.7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2.7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2.7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2.7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2.7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2.7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2.7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2.7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2.7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2.7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2.7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2.7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2.7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2.7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2.7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2.7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2.7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2.7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2.7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2.7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2.7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2.7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2.7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2.7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2.7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2.7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2.7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2.7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2.7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2.7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2.7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2.7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2.7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2.7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2.7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2.7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2.7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2.7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2.7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2.7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2.7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2.7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2.7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2.7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2.7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2.7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2.7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2.7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2.7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2.7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2.7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2.7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2.7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2.7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2.7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2.7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2.7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2.7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2.7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2.7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2.7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2.7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2.7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2.7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2.7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2.7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2.7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2.7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2.7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2.7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2.7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2.7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2.7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2.7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2.7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2.7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2.7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2.7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2.7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2.7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2.7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2.7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2.7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2.7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2.7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2.7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2.7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2.7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2.7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2.7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2.7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2.7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2.7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2.7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2.7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2.7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2.7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2.7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2.7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2.7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2.7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2.7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2.7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2.7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2.75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2.75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:32" ht="12.75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 spans="1:32" ht="12.75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  <row r="1005" spans="1:32" ht="12.75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5"/>
  <sheetViews>
    <sheetView workbookViewId="0">
      <selection activeCell="B30" sqref="B30"/>
    </sheetView>
  </sheetViews>
  <sheetFormatPr defaultColWidth="12.59765625" defaultRowHeight="15.75" customHeight="1" x14ac:dyDescent="0.35"/>
  <cols>
    <col min="1" max="1" width="17.86328125" customWidth="1"/>
    <col min="2" max="2" width="21.33203125" customWidth="1"/>
  </cols>
  <sheetData>
    <row r="1" spans="1:6" ht="25.5" x14ac:dyDescent="0.35">
      <c r="A1" s="4" t="s">
        <v>134</v>
      </c>
      <c r="B1" s="4" t="s">
        <v>135</v>
      </c>
      <c r="C1" s="4" t="s">
        <v>136</v>
      </c>
      <c r="D1" s="4" t="s">
        <v>137</v>
      </c>
      <c r="E1" s="4" t="s">
        <v>138</v>
      </c>
      <c r="F1" s="4" t="s">
        <v>139</v>
      </c>
    </row>
    <row r="2" spans="1:6" x14ac:dyDescent="0.35">
      <c r="A2" s="4" t="s">
        <v>140</v>
      </c>
      <c r="B2" s="4" t="s">
        <v>141</v>
      </c>
      <c r="C2" s="4">
        <v>187</v>
      </c>
      <c r="D2" s="4">
        <f>4 + 3/4</f>
        <v>4.75</v>
      </c>
      <c r="E2" s="4">
        <v>23</v>
      </c>
      <c r="F2" s="4">
        <f t="shared" ref="F2:F5" si="0">E2+C2</f>
        <v>210</v>
      </c>
    </row>
    <row r="3" spans="1:6" x14ac:dyDescent="0.35">
      <c r="A3" s="4" t="s">
        <v>142</v>
      </c>
      <c r="B3" s="4" t="s">
        <v>143</v>
      </c>
      <c r="C3" s="4">
        <v>218</v>
      </c>
      <c r="D3" s="4">
        <f>2 + 3/8</f>
        <v>2.375</v>
      </c>
      <c r="E3" s="4">
        <v>117</v>
      </c>
      <c r="F3" s="4">
        <f t="shared" si="0"/>
        <v>335</v>
      </c>
    </row>
    <row r="4" spans="1:6" x14ac:dyDescent="0.35">
      <c r="A4" s="4" t="s">
        <v>144</v>
      </c>
      <c r="B4" s="4" t="s">
        <v>145</v>
      </c>
      <c r="C4" s="4">
        <v>84</v>
      </c>
      <c r="D4" s="4">
        <v>43</v>
      </c>
      <c r="E4" s="4">
        <v>36</v>
      </c>
      <c r="F4" s="4">
        <f t="shared" si="0"/>
        <v>120</v>
      </c>
    </row>
    <row r="5" spans="1:6" x14ac:dyDescent="0.35">
      <c r="A5" s="4" t="s">
        <v>146</v>
      </c>
      <c r="B5" s="4" t="s">
        <v>147</v>
      </c>
      <c r="C5" s="4">
        <v>61</v>
      </c>
      <c r="D5" s="4">
        <v>2.375</v>
      </c>
      <c r="E5" s="4">
        <v>-12</v>
      </c>
      <c r="F5" s="4">
        <f t="shared" si="0"/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Sonar Recording Notes</vt:lpstr>
      <vt:lpstr>Targets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 Loeffler</cp:lastModifiedBy>
  <dcterms:modified xsi:type="dcterms:W3CDTF">2025-10-28T18:44:09Z</dcterms:modified>
</cp:coreProperties>
</file>